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<sst xmlns="http://schemas.openxmlformats.org/spreadsheetml/2006/main" count="280" uniqueCount="211">
  <si>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</si>
  <si>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</si>
  <si>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</si>
  <si>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</si>
  <si>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</si>
  <si>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</si>
  <si>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</si>
  <si>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</si>
  <si>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</si>
  <si>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</si>
  <si>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</si>
  <si>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</si>
  <si>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</si>
  <si>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</si>
  <si>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</si>
  <si>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</si>
  <si>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</si>
  <si>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</si>
  <si>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</si>
  <si>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</si>
  <si>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</si>
  <si>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</si>
  <si>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</si>
  <si>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</si>
  <si>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</si>
  <si>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</si>
  <si>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</si>
  <si>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</si>
  <si>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</si>
  <si>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</si>
  <si>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</si>
  <si>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</si>
  <si>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</si>
  <si>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</si>
  <si>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</si>
  <si>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</si>
  <si>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</si>
  <si>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</si>
  <si>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</si>
  <si>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</si>
  <si>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</si>
  <si>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</si>
  <si>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</si>
  <si>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</si>
  <si>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</si>
  <si>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</si>
  <si>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</si>
  <si>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</si>
  <si>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</si>
  <si>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</si>
  <si>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</si>
  <si>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</si>
  <si>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</si>
  <si>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</si>
  <si>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</si>
  <si>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</si>
  <si>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</si>
  <si>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</si>
  <si>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</si>
  <si>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</si>
  <si>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</si>
  <si>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</si>
  <si>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</si>
  <si>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</si>
  <si>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</si>
  <si>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</si>
  <si>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</si>
  <si>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</si>
  <si>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</si>
  <si>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</si>
  <si>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</si>
  <si>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</si>
  <si>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</si>
  <si>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</si>
  <si>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</si>
  <si>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</si>
  <si>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</si>
  <si>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</si>
  <si>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</si>
  <si>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</si>
  <si>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</si>
  <si>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</si>
  <si>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</si>
  <si>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</si>
  <si>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</si>
  <si>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</si>
  <si>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</si>
  <si>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</si>
  <si>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</si>
  <si>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</si>
  <si>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</si>
  <si>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</si>
  <si>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</si>
  <si>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</si>
  <si>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</si>
  <si>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</si>
  <si>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</si>
  <si>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</si>
  <si>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</si>
  <si>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</si>
  <si>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</si>
  <si>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</si>
  <si>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</si>
  <si>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</si>
  <si>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</si>
  <si>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</si>
  <si>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</si>
  <si>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</si>
  <si>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</si>
  <si>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</si>
  <si>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</si>
  <si>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</si>
  <si>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</si>
  <si>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</si>
  <si>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</si>
  <si>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</si>
  <si>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</si>
  <si>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</si>
  <si>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</si>
  <si>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</si>
  <si>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</si>
  <si>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</si>
  <si>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</si>
  <si>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</si>
  <si>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</si>
  <si>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</si>
  <si>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</si>
  <si>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</si>
  <si>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</si>
  <si>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</si>
  <si>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</si>
  <si>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</si>
  <si>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</si>
  <si>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</si>
  <si>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</si>
  <si>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</si>
  <si>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</si>
  <si>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</si>
  <si>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</si>
  <si>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</si>
  <si>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</si>
  <si>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</si>
  <si>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</si>
  <si>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</si>
  <si>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</si>
  <si>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</si>
  <si>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</si>
  <si>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</si>
  <si>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</si>
  <si>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</si>
  <si>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</si>
  <si>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</si>
  <si>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</si>
  <si>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</si>
  <si>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</si>
  <si>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</si>
  <si>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</si>
  <si>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</si>
  <si>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</si>
  <si>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</si>
  <si>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</si>
  <si>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</si>
  <si>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</si>
  <si>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</si>
  <si>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</si>
  <si>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</si>
  <si>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</si>
  <si>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</si>
  <si>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</si>
  <si>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</si>
  <si>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</si>
  <si>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</si>
  <si>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</si>
  <si>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</si>
  <si>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</si>
  <si>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</si>
  <si>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</si>
  <si>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</si>
  <si>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</si>
  <si>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</si>
  <si>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</si>
  <si>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</si>
  <si>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</si>
  <si>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</si>
  <si>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</si>
  <si>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</si>
  <si>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</si>
  <si>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</si>
  <si>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</si>
  <si>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</si>
  <si>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</si>
  <si>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</si>
  <si>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</si>
  <si>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</si>
  <si>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</si>
  <si>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</si>
  <si>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</si>
  <si>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</si>
  <si>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</si>
  <si>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</si>
  <si>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</si>
  <si>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</si>
  <si>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Володимир-Волинський міський суд Волинської області</t>
  </si>
  <si>
    <t>44700.м. Володимир-Волинський.вул. Сагайдачного 24</t>
  </si>
  <si>
    <t>Доручення судів України / іноземних судів</t>
  </si>
  <si>
    <t xml:space="preserve">Розглянуто справ судом присяжних </t>
  </si>
  <si>
    <t>О.В. Лященко</t>
  </si>
  <si>
    <t>А.В. Смоляр</t>
  </si>
  <si>
    <t>(03342)20530</t>
  </si>
  <si>
    <t>inbox@vo.vl.court.gov.ua</t>
  </si>
  <si>
    <t>3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</si>
</sst>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&amp;L15254F3C&amp;C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194</v>
      </c>
      <c r="F6" s="90">
        <v>154</v>
      </c>
      <c r="G6" s="90"/>
      <c r="H6" s="90">
        <v>104</v>
      </c>
      <c r="I6" s="90" t="s">
        <v>172</v>
      </c>
      <c r="J6" s="90">
        <v>90</v>
      </c>
      <c r="K6" s="91">
        <v>11</v>
      </c>
      <c r="L6" s="101">
        <f>E6-F6</f>
        <v>40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501</v>
      </c>
      <c r="F7" s="90">
        <v>495</v>
      </c>
      <c r="G7" s="90">
        <v>1</v>
      </c>
      <c r="H7" s="90">
        <v>495</v>
      </c>
      <c r="I7" s="90">
        <v>465</v>
      </c>
      <c r="J7" s="90">
        <v>6</v>
      </c>
      <c r="K7" s="91"/>
      <c r="L7" s="101">
        <f>E7-F7</f>
        <v>6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69</v>
      </c>
      <c r="F9" s="90">
        <v>64</v>
      </c>
      <c r="G9" s="90"/>
      <c r="H9" s="90">
        <v>56</v>
      </c>
      <c r="I9" s="90">
        <v>40</v>
      </c>
      <c r="J9" s="90">
        <v>13</v>
      </c>
      <c r="K9" s="91"/>
      <c r="L9" s="101">
        <f>E9-F9</f>
        <v>5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8</v>
      </c>
      <c r="F12" s="90">
        <v>8</v>
      </c>
      <c r="G12" s="90"/>
      <c r="H12" s="90">
        <v>8</v>
      </c>
      <c r="I12" s="90">
        <v>5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13</v>
      </c>
      <c r="F14" s="90">
        <v>10</v>
      </c>
      <c r="G14" s="90"/>
      <c r="H14" s="90">
        <v>11</v>
      </c>
      <c r="I14" s="90">
        <v>6</v>
      </c>
      <c r="J14" s="90">
        <v>2</v>
      </c>
      <c r="K14" s="91"/>
      <c r="L14" s="101">
        <f>E14-F14</f>
        <v>3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786</v>
      </c>
      <c r="F15" s="104">
        <f>SUM(F6:F14)</f>
        <v>732</v>
      </c>
      <c r="G15" s="104">
        <f>SUM(G6:G14)</f>
        <v>1</v>
      </c>
      <c r="H15" s="104">
        <f>SUM(H6:H14)</f>
        <v>675</v>
      </c>
      <c r="I15" s="104">
        <f>SUM(I6:I14)</f>
        <v>516</v>
      </c>
      <c r="J15" s="104">
        <f>SUM(J6:J14)</f>
        <v>111</v>
      </c>
      <c r="K15" s="104">
        <f>SUM(K6:K14)</f>
        <v>11</v>
      </c>
      <c r="L15" s="101">
        <f>E15-F15</f>
        <v>54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34</v>
      </c>
      <c r="F16" s="92">
        <v>32</v>
      </c>
      <c r="G16" s="92"/>
      <c r="H16" s="92">
        <v>34</v>
      </c>
      <c r="I16" s="92">
        <v>28</v>
      </c>
      <c r="J16" s="92"/>
      <c r="K16" s="91"/>
      <c r="L16" s="101">
        <f>E16-F16</f>
        <v>2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33</v>
      </c>
      <c r="F17" s="92">
        <v>28</v>
      </c>
      <c r="G17" s="92"/>
      <c r="H17" s="92">
        <v>28</v>
      </c>
      <c r="I17" s="92">
        <v>23</v>
      </c>
      <c r="J17" s="92">
        <v>5</v>
      </c>
      <c r="K17" s="91"/>
      <c r="L17" s="101">
        <f>E17-F17</f>
        <v>5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39</v>
      </c>
      <c r="F24" s="91">
        <v>34</v>
      </c>
      <c r="G24" s="91"/>
      <c r="H24" s="91">
        <v>34</v>
      </c>
      <c r="I24" s="91">
        <v>23</v>
      </c>
      <c r="J24" s="91">
        <v>5</v>
      </c>
      <c r="K24" s="91"/>
      <c r="L24" s="101">
        <f>E24-F24</f>
        <v>5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151</v>
      </c>
      <c r="F25" s="91">
        <v>145</v>
      </c>
      <c r="G25" s="91"/>
      <c r="H25" s="91">
        <v>114</v>
      </c>
      <c r="I25" s="91">
        <v>101</v>
      </c>
      <c r="J25" s="91">
        <v>37</v>
      </c>
      <c r="K25" s="91"/>
      <c r="L25" s="101">
        <f>E25-F25</f>
        <v>6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2</v>
      </c>
      <c r="F26" s="91">
        <v>2</v>
      </c>
      <c r="G26" s="91"/>
      <c r="H26" s="91">
        <v>2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544</v>
      </c>
      <c r="F27" s="91">
        <v>498</v>
      </c>
      <c r="G27" s="91"/>
      <c r="H27" s="91">
        <v>526</v>
      </c>
      <c r="I27" s="91">
        <v>507</v>
      </c>
      <c r="J27" s="91">
        <v>18</v>
      </c>
      <c r="K27" s="91"/>
      <c r="L27" s="101">
        <f>E27-F27</f>
        <v>46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614</v>
      </c>
      <c r="F28" s="91">
        <v>515</v>
      </c>
      <c r="G28" s="91">
        <v>7</v>
      </c>
      <c r="H28" s="91">
        <v>461</v>
      </c>
      <c r="I28" s="91">
        <v>410</v>
      </c>
      <c r="J28" s="91">
        <v>153</v>
      </c>
      <c r="K28" s="91">
        <v>7</v>
      </c>
      <c r="L28" s="101">
        <f>E28-F28</f>
        <v>99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65</v>
      </c>
      <c r="F29" s="91">
        <v>65</v>
      </c>
      <c r="G29" s="91"/>
      <c r="H29" s="91">
        <v>65</v>
      </c>
      <c r="I29" s="91">
        <v>61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65</v>
      </c>
      <c r="F30" s="91">
        <v>61</v>
      </c>
      <c r="G30" s="91"/>
      <c r="H30" s="91">
        <v>56</v>
      </c>
      <c r="I30" s="91">
        <v>54</v>
      </c>
      <c r="J30" s="91">
        <v>9</v>
      </c>
      <c r="K30" s="91"/>
      <c r="L30" s="101">
        <f>E30-F30</f>
        <v>4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10</v>
      </c>
      <c r="F31" s="91">
        <v>10</v>
      </c>
      <c r="G31" s="91"/>
      <c r="H31" s="91">
        <v>8</v>
      </c>
      <c r="I31" s="91">
        <v>8</v>
      </c>
      <c r="J31" s="91">
        <v>2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>
        <v>2</v>
      </c>
      <c r="G32" s="91"/>
      <c r="H32" s="91"/>
      <c r="I32" s="91"/>
      <c r="J32" s="91">
        <v>2</v>
      </c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4</v>
      </c>
      <c r="F35" s="91">
        <v>4</v>
      </c>
      <c r="G35" s="91"/>
      <c r="H35" s="91">
        <v>3</v>
      </c>
      <c r="I35" s="91">
        <v>1</v>
      </c>
      <c r="J35" s="91">
        <v>1</v>
      </c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44</v>
      </c>
      <c r="F36" s="91">
        <v>44</v>
      </c>
      <c r="G36" s="91"/>
      <c r="H36" s="91">
        <v>42</v>
      </c>
      <c r="I36" s="91">
        <v>34</v>
      </c>
      <c r="J36" s="91">
        <v>2</v>
      </c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/>
      <c r="G38" s="91"/>
      <c r="H38" s="91">
        <v>1</v>
      </c>
      <c r="I38" s="91">
        <v>1</v>
      </c>
      <c r="J38" s="91"/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935</v>
      </c>
      <c r="F40" s="91">
        <v>824</v>
      </c>
      <c r="G40" s="91">
        <v>7</v>
      </c>
      <c r="H40" s="91">
        <v>711</v>
      </c>
      <c r="I40" s="91">
        <v>611</v>
      </c>
      <c r="J40" s="91">
        <v>224</v>
      </c>
      <c r="K40" s="91">
        <v>7</v>
      </c>
      <c r="L40" s="101">
        <f>E40-F40</f>
        <v>111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759</v>
      </c>
      <c r="F41" s="91">
        <v>749</v>
      </c>
      <c r="G41" s="91"/>
      <c r="H41" s="91">
        <v>712</v>
      </c>
      <c r="I41" s="91" t="s">
        <v>172</v>
      </c>
      <c r="J41" s="91">
        <v>47</v>
      </c>
      <c r="K41" s="91"/>
      <c r="L41" s="101">
        <f>E41-F41</f>
        <v>10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27</v>
      </c>
      <c r="F42" s="91">
        <v>26</v>
      </c>
      <c r="G42" s="91"/>
      <c r="H42" s="91">
        <v>26</v>
      </c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8</v>
      </c>
      <c r="F43" s="91">
        <v>8</v>
      </c>
      <c r="G43" s="91"/>
      <c r="H43" s="91">
        <v>8</v>
      </c>
      <c r="I43" s="91">
        <v>4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767</v>
      </c>
      <c r="F45" s="91">
        <f aca="true" t="shared" si="0" ref="F45:K45">F41+F43+F44</f>
        <v>757</v>
      </c>
      <c r="G45" s="91">
        <f t="shared" si="0"/>
        <v>0</v>
      </c>
      <c r="H45" s="91">
        <f t="shared" si="0"/>
        <v>720</v>
      </c>
      <c r="I45" s="91">
        <f>I43+I44</f>
        <v>4</v>
      </c>
      <c r="J45" s="91">
        <f t="shared" si="0"/>
        <v>47</v>
      </c>
      <c r="K45" s="91">
        <f t="shared" si="0"/>
        <v>0</v>
      </c>
      <c r="L45" s="101">
        <f>E45-F45</f>
        <v>10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2527</v>
      </c>
      <c r="F46" s="91">
        <f aca="true" t="shared" si="1" ref="F46:K46">F15+F24+F40+F45</f>
        <v>2347</v>
      </c>
      <c r="G46" s="91">
        <f t="shared" si="1"/>
        <v>8</v>
      </c>
      <c r="H46" s="91">
        <f t="shared" si="1"/>
        <v>2140</v>
      </c>
      <c r="I46" s="91">
        <f t="shared" si="1"/>
        <v>1154</v>
      </c>
      <c r="J46" s="91">
        <f t="shared" si="1"/>
        <v>387</v>
      </c>
      <c r="K46" s="91">
        <f t="shared" si="1"/>
        <v>18</v>
      </c>
      <c r="L46" s="101">
        <f>E46-F46</f>
        <v>180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&amp;L15254F3C&amp;CФорма № 1-мзс, Підрозділ: Володимир-Волинський міський суд Волинської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85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8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6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5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4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4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7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120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4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12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47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221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17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1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>
        <v>1</v>
      </c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64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21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2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5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2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&amp;L15254F3C&amp;CФорма № 1-мзс, Підрозділ: Володимир-Волинський міський суд Волинської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104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76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23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2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>
        <v>2</v>
      </c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4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236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21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5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12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38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1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1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14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143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619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316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48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10390823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2250093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98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7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7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652</v>
      </c>
      <c r="F55" s="96">
        <v>22</v>
      </c>
      <c r="G55" s="96"/>
      <c r="H55" s="96">
        <v>1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32</v>
      </c>
      <c r="F56" s="96">
        <v>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642</v>
      </c>
      <c r="F57" s="96">
        <v>68</v>
      </c>
      <c r="G57" s="96">
        <v>1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719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1331</v>
      </c>
      <c r="G62" s="114">
        <v>5172123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601</v>
      </c>
      <c r="G63" s="113">
        <v>4357129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730</v>
      </c>
      <c r="G64" s="113">
        <v>814994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448</v>
      </c>
      <c r="G65" s="112">
        <v>214183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&amp;L15254F3C&amp;CФорма № 1-мзс, Підрозділ: Володимир-Волинський міський суд Волинської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4.651162790697675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9.90990990990991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3.125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91.18023008095442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428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505.4</v>
      </c>
    </row>
    <row r="11" spans="1:4" ht="16.5" customHeight="1">
      <c r="A11" s="202" t="s">
        <v>63</v>
      </c>
      <c r="B11" s="204"/>
      <c r="C11" s="14">
        <v>9</v>
      </c>
      <c r="D11" s="94">
        <v>24</v>
      </c>
    </row>
    <row r="12" spans="1:4" ht="16.5" customHeight="1">
      <c r="A12" s="311" t="s">
        <v>106</v>
      </c>
      <c r="B12" s="311"/>
      <c r="C12" s="14">
        <v>10</v>
      </c>
      <c r="D12" s="94">
        <v>13</v>
      </c>
    </row>
    <row r="13" spans="1:4" ht="16.5" customHeight="1">
      <c r="A13" s="311" t="s">
        <v>31</v>
      </c>
      <c r="B13" s="311"/>
      <c r="C13" s="14">
        <v>11</v>
      </c>
      <c r="D13" s="94">
        <v>31</v>
      </c>
    </row>
    <row r="14" spans="1:4" ht="16.5" customHeight="1">
      <c r="A14" s="311" t="s">
        <v>107</v>
      </c>
      <c r="B14" s="311"/>
      <c r="C14" s="14">
        <v>12</v>
      </c>
      <c r="D14" s="94">
        <v>49</v>
      </c>
    </row>
    <row r="15" spans="1:4" ht="16.5" customHeight="1">
      <c r="A15" s="311" t="s">
        <v>111</v>
      </c>
      <c r="B15" s="311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&amp;L15254F3C&amp;CФорма № 1-мзс, Підрозділ: Володимир-Волинський міський суд Волинської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2019-09-09T13:19:14Z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15254F3C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